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8655" activeTab="2"/>
  </bookViews>
  <sheets>
    <sheet name="Költségvet.tám." sheetId="1" r:id="rId1"/>
    <sheet name="Vagyon felhaszn." sheetId="2" r:id="rId2"/>
    <sheet name="Cél szt-i jutt." sheetId="3" r:id="rId3"/>
    <sheet name="Kapott tám." sheetId="4" r:id="rId4"/>
    <sheet name="Vez.tisztségviselők" sheetId="5" r:id="rId5"/>
  </sheets>
  <definedNames/>
  <calcPr fullCalcOnLoad="1"/>
</workbook>
</file>

<file path=xl/sharedStrings.xml><?xml version="1.0" encoding="utf-8"?>
<sst xmlns="http://schemas.openxmlformats.org/spreadsheetml/2006/main" count="159" uniqueCount="104">
  <si>
    <t>KIMUTATÁS</t>
  </si>
  <si>
    <t>Támogatásnyújtó neve</t>
  </si>
  <si>
    <t>Támogatás</t>
  </si>
  <si>
    <t>Felhasználás célja</t>
  </si>
  <si>
    <t>Felhasználás összege (Ft)</t>
  </si>
  <si>
    <t>Átvitel összege (Ft)</t>
  </si>
  <si>
    <t>Elszámolás határideje</t>
  </si>
  <si>
    <t>idıpontja</t>
  </si>
  <si>
    <t>összege (Ft)</t>
  </si>
  <si>
    <t>elızı évi</t>
  </si>
  <si>
    <t>tárgyévi</t>
  </si>
  <si>
    <t>Nemzeti Civil Alapprogram</t>
  </si>
  <si>
    <t>Összesen:</t>
  </si>
  <si>
    <t>Közhasznúsági jelentés 3. sz. melléklete</t>
  </si>
  <si>
    <t>Megnevezés</t>
  </si>
  <si>
    <t>Tárgyévi összeg (eFt)</t>
  </si>
  <si>
    <t>Változás</t>
  </si>
  <si>
    <t>Megjegyzés</t>
  </si>
  <si>
    <t>%</t>
  </si>
  <si>
    <t>eFt</t>
  </si>
  <si>
    <t>Lekötött tartalék</t>
  </si>
  <si>
    <t>Értékelési tartalék</t>
  </si>
  <si>
    <t>Tárgyévi eredmény</t>
  </si>
  <si>
    <t>Egyéb</t>
  </si>
  <si>
    <t>Előző évi összeg (eFt)</t>
  </si>
  <si>
    <t>Tőkeváltozás</t>
  </si>
  <si>
    <t>Közhasznúsági jelentés 4. számú melléklete</t>
  </si>
  <si>
    <t>Juttatás megnevezés</t>
  </si>
  <si>
    <t>Juttatás összege (Ft)</t>
  </si>
  <si>
    <t>Eltérés</t>
  </si>
  <si>
    <t>Ft</t>
  </si>
  <si>
    <t>Közhasznú tevékenység keretében nyújtott</t>
  </si>
  <si>
    <t>Pénzbeli juttatások összesen</t>
  </si>
  <si>
    <t>- ebbıl adóköteles</t>
  </si>
  <si>
    <t>- ebbıl adómentes</t>
  </si>
  <si>
    <t>Természetbeni juttatások összesen</t>
  </si>
  <si>
    <t>Egyéb juttatások</t>
  </si>
  <si>
    <t>ÖSSZESEN:</t>
  </si>
  <si>
    <t>0</t>
  </si>
  <si>
    <t>Egyéb célszerinti, de nem közhasznú Tevékenység keretében nyújtott</t>
  </si>
  <si>
    <t>Pénzbeli juttatások</t>
  </si>
  <si>
    <t>Nem pénzbeli juttatások</t>
  </si>
  <si>
    <t>MINDÖSSZESEN:</t>
  </si>
  <si>
    <t>előző évi</t>
  </si>
  <si>
    <t>Közhasznúsági jelentés 2. sz. melléklete</t>
  </si>
  <si>
    <t>Közhasznúsági jelentés 5. számú melléklete</t>
  </si>
  <si>
    <t>Juttatás megnevezése</t>
  </si>
  <si>
    <t>Támogatott cél</t>
  </si>
  <si>
    <t>Támogatás összege (Ft)</t>
  </si>
  <si>
    <t>Központi költségvetési szervtıl</t>
  </si>
  <si>
    <t>Elkülönített állami pénzalap</t>
  </si>
  <si>
    <t>Helyi önkormányzat és szervei</t>
  </si>
  <si>
    <t>Települési önkormányzat társulása</t>
  </si>
  <si>
    <t>Magánszemélyektıl</t>
  </si>
  <si>
    <t>Egyéni vállalkozóktól</t>
  </si>
  <si>
    <t>Jogi személyiségő gazdasági társaságtól</t>
  </si>
  <si>
    <t>Jogi személyiség nélküli társaságtól</t>
  </si>
  <si>
    <t>Közhasznú szervezettıl</t>
  </si>
  <si>
    <t>SZJA 1%-a (APEH)</t>
  </si>
  <si>
    <t>Iparőzési adó 5%-a (Önkormányzat)</t>
  </si>
  <si>
    <t>Közhasznúsági jelentés 6. számú melléklete</t>
  </si>
  <si>
    <t>Tárgyévi</t>
  </si>
  <si>
    <t>Cél szerinti pénzbeli kifizetések</t>
  </si>
  <si>
    <t>0,00</t>
  </si>
  <si>
    <t>Természetbeni juttatások</t>
  </si>
  <si>
    <t>Szja mentes</t>
  </si>
  <si>
    <t>Szja köteles</t>
  </si>
  <si>
    <t>Értékpapír juttatások</t>
  </si>
  <si>
    <t>Tiszteletdíjak, megbízási díjak</t>
  </si>
  <si>
    <t>Költségtérítések*</t>
  </si>
  <si>
    <t>Adott kölcsönök összege</t>
  </si>
  <si>
    <t>Kamatmentes kölcsönök</t>
  </si>
  <si>
    <t>* a szervezet döntése, hogy név szerint vagy összegben mutatja be.</t>
  </si>
  <si>
    <t>a költségvetési támogatás felhasználásról 2011. év</t>
  </si>
  <si>
    <t>Magyar Államkincstár</t>
  </si>
  <si>
    <t>Normatív hozzájárulás</t>
  </si>
  <si>
    <t>a vagyon felhasználásáról 2011. év</t>
  </si>
  <si>
    <t>a cél szerinti juttatásokról 2011. év</t>
  </si>
  <si>
    <t>a kapott támogatásokról 2011. év</t>
  </si>
  <si>
    <t>-</t>
  </si>
  <si>
    <t>a vezető tisztségviselőknek nyújtott juttatásokról 2011. év</t>
  </si>
  <si>
    <t>2011. jan-dec.</t>
  </si>
  <si>
    <t>Nemzeti Erőforrás Minisztérium</t>
  </si>
  <si>
    <t>SZJA 1%-os támogatás</t>
  </si>
  <si>
    <t>Fővárosi Önkormányzat</t>
  </si>
  <si>
    <t>Közszolg. szerződés 01-08. hónap</t>
  </si>
  <si>
    <t>Közszolg. szerződés 09-12. hónap</t>
  </si>
  <si>
    <t>Induló tőke</t>
  </si>
  <si>
    <t>Közhasznú tevékenység tárgyévi eredménye</t>
  </si>
  <si>
    <t>Vállalkozási tevékenység tárgyévi eredménye</t>
  </si>
  <si>
    <t xml:space="preserve">        - Tüskevár Iskola</t>
  </si>
  <si>
    <t>Fenntartói támogatás</t>
  </si>
  <si>
    <t xml:space="preserve">        - Vadaskert Iskoláért Alapítvány</t>
  </si>
  <si>
    <t>Egyéb támogatás</t>
  </si>
  <si>
    <t xml:space="preserve">        - Ösztöndíjak</t>
  </si>
  <si>
    <t>Budafok-Tétény Polgármesteri Hiv.</t>
  </si>
  <si>
    <t>Pécel Város Önkormányzata</t>
  </si>
  <si>
    <t>Működési támogatás</t>
  </si>
  <si>
    <t>Nemzeti Erőforrás Minisztérium (2010-ben közvetlenül a fenntartott intézményben jelenik meg)</t>
  </si>
  <si>
    <t>Közoktatási megállapodás</t>
  </si>
  <si>
    <t>Szakmai kutatási tev.</t>
  </si>
  <si>
    <t>Közhasznú tev.-k támogatása (szja 1%)</t>
  </si>
  <si>
    <t>Közoktatás normatív támogatás</t>
  </si>
  <si>
    <t>Közszolgáltatási megállapodás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</si>
</sst>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"/>
    <numFmt numFmtId="168" formatCode="0.00000"/>
    <numFmt numFmtId="169" formatCode="0.0000"/>
    <numFmt numFmtId="170" formatCode="0.000"/>
    <numFmt numFmtId="171" formatCode="0.0000000"/>
  </numFmts>
  <fonts count="46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5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8"/>
      <name val="Arial"/>
      <family val="0"/>
    </font>
    <font>
      <sz val="13"/>
      <name val="Calibri"/>
      <family val="2"/>
    </font>
    <font>
      <sz val="6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left" vertical="top" wrapText="1" indent="5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left" vertical="top" wrapText="1" indent="1"/>
    </xf>
    <xf numFmtId="14" fontId="5" fillId="0" borderId="10" xfId="0" applyNumberFormat="1" applyFont="1" applyBorder="1" applyAlignment="1">
      <alignment horizontal="left" vertical="top" wrapText="1" indent="2"/>
    </xf>
    <xf numFmtId="3" fontId="5" fillId="0" borderId="10" xfId="0" applyNumberFormat="1" applyFont="1" applyBorder="1" applyAlignment="1">
      <alignment horizontal="left" vertical="top" wrapText="1" indent="6"/>
    </xf>
    <xf numFmtId="0" fontId="5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left" vertical="top" wrapText="1" indent="1"/>
    </xf>
    <xf numFmtId="3" fontId="4" fillId="0" borderId="10" xfId="0" applyNumberFormat="1" applyFont="1" applyBorder="1" applyAlignment="1">
      <alignment horizontal="left" vertical="top" wrapText="1" indent="6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 inden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left" vertical="top" wrapText="1" indent="3"/>
    </xf>
    <xf numFmtId="3" fontId="4" fillId="0" borderId="10" xfId="0" applyNumberFormat="1" applyFont="1" applyBorder="1" applyAlignment="1">
      <alignment horizontal="left" vertical="top" wrapText="1" indent="5"/>
    </xf>
    <xf numFmtId="3" fontId="4" fillId="0" borderId="10" xfId="0" applyNumberFormat="1" applyFont="1" applyBorder="1" applyAlignment="1">
      <alignment horizontal="left" vertical="top" wrapText="1" indent="4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indent="1"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horizontal="left" vertical="top" indent="5"/>
    </xf>
    <xf numFmtId="2" fontId="1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3" fontId="5" fillId="0" borderId="10" xfId="0" applyNumberFormat="1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 indent="3"/>
    </xf>
    <xf numFmtId="0" fontId="4" fillId="0" borderId="11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top" wrapText="1" indent="5"/>
    </xf>
    <xf numFmtId="0" fontId="4" fillId="0" borderId="12" xfId="0" applyFont="1" applyBorder="1" applyAlignment="1">
      <alignment horizontal="left" vertical="top" wrapText="1" indent="5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4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3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9.7109375" style="0" bestFit="1" customWidth="1"/>
    <col min="3" max="3" width="17.57421875" style="0" bestFit="1" customWidth="1"/>
    <col min="4" max="4" width="16.7109375" style="0" customWidth="1"/>
    <col min="5" max="5" width="7.57421875" style="0" bestFit="1" customWidth="1"/>
    <col min="6" max="6" width="10.421875" style="0" bestFit="1" customWidth="1"/>
    <col min="7" max="7" width="17.00390625" style="0" bestFit="1" customWidth="1"/>
    <col min="8" max="8" width="14.57421875" style="0" bestFit="1" customWidth="1"/>
  </cols>
  <sheetData>
    <row r="1" spans="1:8" ht="12.75">
      <c r="A1" s="25"/>
      <c r="H1" s="25" t="s">
        <v>44</v>
      </c>
    </row>
    <row r="2" ht="15.75">
      <c r="A2" s="3"/>
    </row>
    <row r="3" spans="1:3" ht="12.75">
      <c r="A3" s="4"/>
      <c r="C3" s="4" t="s">
        <v>0</v>
      </c>
    </row>
    <row r="4" spans="1:3" ht="12.75">
      <c r="A4" s="4"/>
      <c r="C4" s="4" t="s">
        <v>73</v>
      </c>
    </row>
    <row r="5" ht="12.75">
      <c r="A5" s="2"/>
    </row>
    <row r="6" ht="13.5" thickBot="1">
      <c r="A6" s="2"/>
    </row>
    <row r="7" spans="1:8" ht="25.5" customHeight="1" thickBot="1">
      <c r="A7" s="55" t="s">
        <v>1</v>
      </c>
      <c r="B7" s="57" t="s">
        <v>2</v>
      </c>
      <c r="C7" s="58"/>
      <c r="D7" s="51" t="s">
        <v>3</v>
      </c>
      <c r="E7" s="59" t="s">
        <v>4</v>
      </c>
      <c r="F7" s="60"/>
      <c r="G7" s="51" t="s">
        <v>5</v>
      </c>
      <c r="H7" s="51" t="s">
        <v>6</v>
      </c>
    </row>
    <row r="8" spans="1:8" ht="13.5" thickBot="1">
      <c r="A8" s="56"/>
      <c r="B8" s="6" t="s">
        <v>7</v>
      </c>
      <c r="C8" s="7" t="s">
        <v>8</v>
      </c>
      <c r="D8" s="52"/>
      <c r="E8" s="6" t="s">
        <v>9</v>
      </c>
      <c r="F8" s="8" t="s">
        <v>10</v>
      </c>
      <c r="G8" s="52"/>
      <c r="H8" s="52"/>
    </row>
    <row r="9" spans="1:8" ht="24.75" customHeight="1" thickBot="1">
      <c r="A9" s="9" t="s">
        <v>74</v>
      </c>
      <c r="B9" s="10" t="s">
        <v>81</v>
      </c>
      <c r="C9" s="11">
        <v>31639024</v>
      </c>
      <c r="D9" s="12" t="s">
        <v>75</v>
      </c>
      <c r="E9" s="13">
        <v>0</v>
      </c>
      <c r="F9" s="14">
        <f aca="true" t="shared" si="0" ref="F9:F14">C9</f>
        <v>31639024</v>
      </c>
      <c r="G9" s="13"/>
      <c r="H9" s="15">
        <v>40908</v>
      </c>
    </row>
    <row r="10" spans="1:8" ht="24.75" customHeight="1" thickBot="1">
      <c r="A10" s="9" t="s">
        <v>82</v>
      </c>
      <c r="B10" s="10" t="s">
        <v>81</v>
      </c>
      <c r="C10" s="11">
        <v>1805580</v>
      </c>
      <c r="D10" s="12" t="s">
        <v>99</v>
      </c>
      <c r="E10" s="13"/>
      <c r="F10" s="14">
        <f t="shared" si="0"/>
        <v>1805580</v>
      </c>
      <c r="G10" s="13"/>
      <c r="H10" s="15">
        <v>40908</v>
      </c>
    </row>
    <row r="11" spans="1:8" ht="24.75" customHeight="1" thickBot="1">
      <c r="A11" s="9" t="s">
        <v>84</v>
      </c>
      <c r="B11" s="10">
        <v>40630</v>
      </c>
      <c r="C11" s="11">
        <v>11200000</v>
      </c>
      <c r="D11" s="12" t="s">
        <v>85</v>
      </c>
      <c r="E11" s="13"/>
      <c r="F11" s="14">
        <f t="shared" si="0"/>
        <v>11200000</v>
      </c>
      <c r="G11" s="13"/>
      <c r="H11" s="15">
        <v>40786</v>
      </c>
    </row>
    <row r="12" spans="1:8" ht="24.75" customHeight="1" thickBot="1">
      <c r="A12" s="9" t="s">
        <v>84</v>
      </c>
      <c r="B12" s="10">
        <v>40877</v>
      </c>
      <c r="C12" s="11">
        <v>2363000</v>
      </c>
      <c r="D12" s="12" t="s">
        <v>86</v>
      </c>
      <c r="E12" s="13"/>
      <c r="F12" s="14">
        <f t="shared" si="0"/>
        <v>2363000</v>
      </c>
      <c r="G12" s="13"/>
      <c r="H12" s="15">
        <v>40908</v>
      </c>
    </row>
    <row r="13" spans="1:8" ht="24.75" customHeight="1" thickBot="1">
      <c r="A13" s="9" t="s">
        <v>83</v>
      </c>
      <c r="B13" s="10">
        <v>40547</v>
      </c>
      <c r="C13" s="11">
        <v>2634</v>
      </c>
      <c r="D13" s="12" t="s">
        <v>101</v>
      </c>
      <c r="E13" s="13"/>
      <c r="F13" s="47">
        <f t="shared" si="0"/>
        <v>2634</v>
      </c>
      <c r="G13" s="48"/>
      <c r="H13" s="15">
        <v>41213</v>
      </c>
    </row>
    <row r="14" spans="1:8" ht="24.75" customHeight="1" thickBot="1">
      <c r="A14" s="9" t="s">
        <v>83</v>
      </c>
      <c r="B14" s="10">
        <v>40550</v>
      </c>
      <c r="C14" s="11">
        <v>396779</v>
      </c>
      <c r="D14" s="12" t="s">
        <v>101</v>
      </c>
      <c r="E14" s="13"/>
      <c r="F14" s="47">
        <f t="shared" si="0"/>
        <v>396779</v>
      </c>
      <c r="G14" s="48"/>
      <c r="H14" s="15">
        <v>41213</v>
      </c>
    </row>
    <row r="15" spans="1:8" ht="24.75" customHeight="1" thickBot="1">
      <c r="A15" s="9" t="s">
        <v>83</v>
      </c>
      <c r="B15" s="10">
        <v>40869</v>
      </c>
      <c r="C15" s="11">
        <v>408540</v>
      </c>
      <c r="D15" s="12" t="s">
        <v>101</v>
      </c>
      <c r="E15" s="13"/>
      <c r="F15" s="47"/>
      <c r="G15" s="48">
        <v>408540</v>
      </c>
      <c r="H15" s="15">
        <v>41213</v>
      </c>
    </row>
    <row r="16" spans="1:8" ht="24.75" customHeight="1" thickBot="1">
      <c r="A16" s="9" t="s">
        <v>83</v>
      </c>
      <c r="B16" s="10">
        <v>40885</v>
      </c>
      <c r="C16" s="11">
        <v>35862</v>
      </c>
      <c r="D16" s="12" t="s">
        <v>101</v>
      </c>
      <c r="E16" s="13"/>
      <c r="F16" s="47"/>
      <c r="G16" s="48">
        <v>35862</v>
      </c>
      <c r="H16" s="15">
        <v>41213</v>
      </c>
    </row>
    <row r="17" spans="1:8" ht="15.75" thickBot="1">
      <c r="A17" s="18" t="s">
        <v>12</v>
      </c>
      <c r="B17" s="53">
        <f>SUM(C9:C16)</f>
        <v>47851419</v>
      </c>
      <c r="C17" s="54"/>
      <c r="D17" s="19"/>
      <c r="E17" s="20">
        <v>0</v>
      </c>
      <c r="F17" s="21">
        <f>SUM(F9:F16)</f>
        <v>47407017</v>
      </c>
      <c r="G17" s="22">
        <f>SUM(G9:G16)</f>
        <v>444402</v>
      </c>
      <c r="H17" s="19"/>
    </row>
  </sheetData>
  <sheetProtection/>
  <mergeCells count="7">
    <mergeCell ref="G7:G8"/>
    <mergeCell ref="H7:H8"/>
    <mergeCell ref="B17:C17"/>
    <mergeCell ref="A7:A8"/>
    <mergeCell ref="B7:C7"/>
    <mergeCell ref="D7:D8"/>
    <mergeCell ref="E7:F7"/>
  </mergeCells>
  <printOptions horizontalCentered="1"/>
  <pageMargins left="0.47" right="0.47" top="1.08" bottom="0.46" header="0.69" footer="0.27"/>
  <pageSetup horizontalDpi="600" verticalDpi="600" orientation="landscape" paperSize="9" r:id="rId1"/>
  <headerFooter alignWithMargins="0">
    <oddHeader>&amp;LHiperaktív Alapítvány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8.00390625" style="0" bestFit="1" customWidth="1"/>
    <col min="2" max="2" width="18.28125" style="0" bestFit="1" customWidth="1"/>
    <col min="3" max="3" width="22.57421875" style="0" bestFit="1" customWidth="1"/>
    <col min="4" max="4" width="10.00390625" style="0" bestFit="1" customWidth="1"/>
    <col min="6" max="6" width="15.00390625" style="0" bestFit="1" customWidth="1"/>
  </cols>
  <sheetData>
    <row r="1" spans="1:6" ht="12.75">
      <c r="A1" s="25"/>
      <c r="F1" s="25" t="s">
        <v>13</v>
      </c>
    </row>
    <row r="2" ht="12.75">
      <c r="A2" s="2"/>
    </row>
    <row r="3" ht="12.75">
      <c r="A3" s="2"/>
    </row>
    <row r="4" ht="18.75">
      <c r="A4" s="26"/>
    </row>
    <row r="5" spans="1:3" ht="12.75">
      <c r="A5" s="4"/>
      <c r="C5" s="4" t="s">
        <v>0</v>
      </c>
    </row>
    <row r="6" spans="1:3" ht="12.75">
      <c r="A6" s="4"/>
      <c r="C6" s="4" t="s">
        <v>76</v>
      </c>
    </row>
    <row r="7" ht="12.75">
      <c r="A7" s="27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3.5" thickBot="1">
      <c r="A12" s="2"/>
    </row>
    <row r="13" spans="1:6" ht="24.75" customHeight="1" thickBot="1">
      <c r="A13" s="63" t="s">
        <v>14</v>
      </c>
      <c r="B13" s="61" t="s">
        <v>24</v>
      </c>
      <c r="C13" s="61" t="s">
        <v>15</v>
      </c>
      <c r="D13" s="65" t="s">
        <v>16</v>
      </c>
      <c r="E13" s="66"/>
      <c r="F13" s="61" t="s">
        <v>17</v>
      </c>
    </row>
    <row r="14" spans="1:6" ht="13.5" thickBot="1">
      <c r="A14" s="64"/>
      <c r="B14" s="62"/>
      <c r="C14" s="62"/>
      <c r="D14" s="28" t="s">
        <v>18</v>
      </c>
      <c r="E14" s="23" t="s">
        <v>19</v>
      </c>
      <c r="F14" s="62"/>
    </row>
    <row r="15" spans="1:6" ht="26.25" customHeight="1" thickBot="1">
      <c r="A15" s="9" t="s">
        <v>87</v>
      </c>
      <c r="B15" s="13">
        <v>80</v>
      </c>
      <c r="C15" s="13">
        <v>80</v>
      </c>
      <c r="D15" s="17">
        <v>0</v>
      </c>
      <c r="E15" s="13">
        <v>0</v>
      </c>
      <c r="F15" s="19"/>
    </row>
    <row r="16" spans="1:6" ht="26.25" customHeight="1" thickBot="1">
      <c r="A16" s="9" t="s">
        <v>25</v>
      </c>
      <c r="B16" s="13">
        <v>1461</v>
      </c>
      <c r="C16" s="13">
        <v>3357</v>
      </c>
      <c r="D16" s="39">
        <f>C16/B16*100</f>
        <v>229.7741273100616</v>
      </c>
      <c r="E16" s="13">
        <f>C16-B16</f>
        <v>1896</v>
      </c>
      <c r="F16" s="19"/>
    </row>
    <row r="17" spans="1:6" ht="15.75" thickBot="1">
      <c r="A17" s="9" t="s">
        <v>20</v>
      </c>
      <c r="B17" s="13">
        <v>0</v>
      </c>
      <c r="C17" s="13">
        <v>0</v>
      </c>
      <c r="D17" s="17">
        <v>0</v>
      </c>
      <c r="E17" s="13">
        <v>0</v>
      </c>
      <c r="F17" s="19"/>
    </row>
    <row r="18" spans="1:6" ht="15.75" thickBot="1">
      <c r="A18" s="9" t="s">
        <v>21</v>
      </c>
      <c r="B18" s="13">
        <v>0</v>
      </c>
      <c r="C18" s="13">
        <v>0</v>
      </c>
      <c r="D18" s="17">
        <v>0</v>
      </c>
      <c r="E18" s="13">
        <v>0</v>
      </c>
      <c r="F18" s="19"/>
    </row>
    <row r="19" spans="1:6" ht="15.75" thickBot="1">
      <c r="A19" s="9" t="s">
        <v>22</v>
      </c>
      <c r="B19" s="13">
        <v>1896</v>
      </c>
      <c r="C19" s="13">
        <v>131</v>
      </c>
      <c r="D19" s="39">
        <f>C19/B19*100</f>
        <v>6.909282700421941</v>
      </c>
      <c r="E19" s="13">
        <f>C19-B19</f>
        <v>-1765</v>
      </c>
      <c r="F19" s="19"/>
    </row>
    <row r="20" spans="1:6" ht="26.25" thickBot="1">
      <c r="A20" s="29" t="s">
        <v>88</v>
      </c>
      <c r="B20" s="13">
        <v>1896</v>
      </c>
      <c r="C20" s="13">
        <v>131</v>
      </c>
      <c r="D20" s="39">
        <f>C20/B20*100</f>
        <v>6.909282700421941</v>
      </c>
      <c r="E20" s="13">
        <f>C20-B20</f>
        <v>-1765</v>
      </c>
      <c r="F20" s="19"/>
    </row>
    <row r="21" spans="1:6" ht="26.25" thickBot="1">
      <c r="A21" s="29" t="s">
        <v>89</v>
      </c>
      <c r="B21" s="13">
        <v>0</v>
      </c>
      <c r="C21" s="13">
        <v>0</v>
      </c>
      <c r="D21" s="17">
        <v>0</v>
      </c>
      <c r="E21" s="13">
        <v>0</v>
      </c>
      <c r="F21" s="19"/>
    </row>
    <row r="22" spans="1:6" ht="26.25" customHeight="1" thickBot="1">
      <c r="A22" s="29" t="s">
        <v>23</v>
      </c>
      <c r="B22" s="13">
        <v>0</v>
      </c>
      <c r="C22" s="13">
        <v>0</v>
      </c>
      <c r="D22" s="17">
        <v>0</v>
      </c>
      <c r="E22" s="13">
        <v>0</v>
      </c>
      <c r="F22" s="19"/>
    </row>
  </sheetData>
  <sheetProtection/>
  <mergeCells count="5">
    <mergeCell ref="F13:F14"/>
    <mergeCell ref="A13:A14"/>
    <mergeCell ref="B13:B14"/>
    <mergeCell ref="C13:C14"/>
    <mergeCell ref="D13:E13"/>
  </mergeCells>
  <printOptions horizontalCentered="1"/>
  <pageMargins left="0.7874015748031497" right="0.7874015748031497" top="0.984251968503937" bottom="0.984251968503937" header="0.6" footer="0.5118110236220472"/>
  <pageSetup horizontalDpi="600" verticalDpi="600" orientation="landscape" paperSize="9" r:id="rId1"/>
  <headerFooter alignWithMargins="0">
    <oddHeader>&amp;LHiperaktív Alapítvány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31.140625" style="0" bestFit="1" customWidth="1"/>
    <col min="4" max="4" width="8.8515625" style="0" customWidth="1"/>
    <col min="6" max="6" width="23.8515625" style="0" bestFit="1" customWidth="1"/>
  </cols>
  <sheetData>
    <row r="1" ht="17.25">
      <c r="A1" s="30"/>
    </row>
    <row r="2" spans="1:6" ht="12.75">
      <c r="A2" s="25"/>
      <c r="F2" s="25" t="s">
        <v>26</v>
      </c>
    </row>
    <row r="3" ht="12.75">
      <c r="A3" s="2"/>
    </row>
    <row r="4" spans="1:3" ht="12.75">
      <c r="A4" s="4"/>
      <c r="C4" s="4" t="s">
        <v>0</v>
      </c>
    </row>
    <row r="5" spans="1:3" ht="12.75">
      <c r="A5" s="4"/>
      <c r="C5" s="4" t="s">
        <v>77</v>
      </c>
    </row>
    <row r="6" ht="12.75">
      <c r="A6" s="5"/>
    </row>
    <row r="7" ht="13.5" thickBot="1">
      <c r="A7" s="2"/>
    </row>
    <row r="8" spans="1:6" ht="24.75" customHeight="1" thickBot="1">
      <c r="A8" s="51" t="s">
        <v>27</v>
      </c>
      <c r="B8" s="59" t="s">
        <v>28</v>
      </c>
      <c r="C8" s="60"/>
      <c r="D8" s="59" t="s">
        <v>29</v>
      </c>
      <c r="E8" s="60"/>
      <c r="F8" s="51" t="s">
        <v>17</v>
      </c>
    </row>
    <row r="9" spans="1:6" ht="13.5" thickBot="1">
      <c r="A9" s="52"/>
      <c r="B9" s="31" t="s">
        <v>43</v>
      </c>
      <c r="C9" s="24" t="s">
        <v>10</v>
      </c>
      <c r="D9" s="31" t="s">
        <v>18</v>
      </c>
      <c r="E9" s="31" t="s">
        <v>30</v>
      </c>
      <c r="F9" s="52"/>
    </row>
    <row r="10" spans="1:6" ht="18" customHeight="1" thickBot="1">
      <c r="A10" s="9" t="s">
        <v>31</v>
      </c>
      <c r="B10" s="19"/>
      <c r="C10" s="19"/>
      <c r="D10" s="19"/>
      <c r="E10" s="19"/>
      <c r="F10" s="19"/>
    </row>
    <row r="11" spans="1:6" ht="18" customHeight="1" thickBot="1">
      <c r="A11" s="29" t="s">
        <v>32</v>
      </c>
      <c r="B11" s="19">
        <f>SUM(B12:B13)</f>
        <v>34305800</v>
      </c>
      <c r="C11" s="19">
        <f>SUM(C12:C13)</f>
        <v>39480914</v>
      </c>
      <c r="D11" s="45">
        <f>C11/B11*100</f>
        <v>115.085245060602</v>
      </c>
      <c r="E11" s="19">
        <f>C11-B11</f>
        <v>5175114</v>
      </c>
      <c r="F11" s="19"/>
    </row>
    <row r="12" spans="1:6" ht="18" customHeight="1" thickBot="1">
      <c r="A12" s="29" t="s">
        <v>33</v>
      </c>
      <c r="B12" s="19"/>
      <c r="C12" s="19"/>
      <c r="D12" s="19"/>
      <c r="E12" s="19"/>
      <c r="F12" s="19"/>
    </row>
    <row r="13" spans="1:6" ht="18" customHeight="1" thickBot="1">
      <c r="A13" s="29" t="s">
        <v>34</v>
      </c>
      <c r="B13" s="19">
        <f>SUM(B14:B15)</f>
        <v>34305800</v>
      </c>
      <c r="C13" s="19">
        <f>SUM(C14:C16)</f>
        <v>39480914</v>
      </c>
      <c r="D13" s="45">
        <f>C13/B13*100</f>
        <v>115.085245060602</v>
      </c>
      <c r="E13" s="19">
        <f>C13-B13</f>
        <v>5175114</v>
      </c>
      <c r="F13" s="19"/>
    </row>
    <row r="14" spans="1:6" ht="18" customHeight="1" thickBot="1">
      <c r="A14" s="29" t="s">
        <v>90</v>
      </c>
      <c r="B14" s="19">
        <v>34305800</v>
      </c>
      <c r="C14" s="19">
        <v>38008414</v>
      </c>
      <c r="D14" s="45">
        <f>C14/B14*100</f>
        <v>110.79296795294091</v>
      </c>
      <c r="E14" s="19">
        <f>C14-B14</f>
        <v>3702614</v>
      </c>
      <c r="F14" s="19" t="s">
        <v>91</v>
      </c>
    </row>
    <row r="15" spans="1:6" ht="18" customHeight="1" thickBot="1">
      <c r="A15" s="29" t="s">
        <v>92</v>
      </c>
      <c r="B15" s="19"/>
      <c r="C15" s="19">
        <v>242500</v>
      </c>
      <c r="D15" s="50" t="s">
        <v>79</v>
      </c>
      <c r="E15" s="19">
        <f>C15-B15</f>
        <v>242500</v>
      </c>
      <c r="F15" s="19" t="s">
        <v>93</v>
      </c>
    </row>
    <row r="16" spans="1:6" ht="18" customHeight="1" thickBot="1">
      <c r="A16" s="29" t="s">
        <v>94</v>
      </c>
      <c r="B16" s="49"/>
      <c r="C16" s="19">
        <v>1230000</v>
      </c>
      <c r="D16" s="50" t="s">
        <v>79</v>
      </c>
      <c r="E16" s="19">
        <v>1230000</v>
      </c>
      <c r="F16" s="19" t="s">
        <v>100</v>
      </c>
    </row>
    <row r="17" spans="1:6" ht="18" customHeight="1" thickBot="1">
      <c r="A17" s="29" t="s">
        <v>35</v>
      </c>
      <c r="B17" s="19"/>
      <c r="C17" s="19"/>
      <c r="D17" s="19"/>
      <c r="E17" s="19"/>
      <c r="F17" s="19"/>
    </row>
    <row r="18" spans="1:6" ht="18" customHeight="1" thickBot="1">
      <c r="A18" s="29" t="s">
        <v>33</v>
      </c>
      <c r="B18" s="19"/>
      <c r="C18" s="19"/>
      <c r="D18" s="19"/>
      <c r="E18" s="19"/>
      <c r="F18" s="19"/>
    </row>
    <row r="19" spans="1:6" ht="18" customHeight="1" thickBot="1">
      <c r="A19" s="29" t="s">
        <v>34</v>
      </c>
      <c r="B19" s="19"/>
      <c r="C19" s="19"/>
      <c r="D19" s="19"/>
      <c r="E19" s="19"/>
      <c r="F19" s="19"/>
    </row>
    <row r="20" spans="1:6" ht="18" customHeight="1" thickBot="1">
      <c r="A20" s="9" t="s">
        <v>36</v>
      </c>
      <c r="B20" s="19"/>
      <c r="C20" s="19"/>
      <c r="D20" s="19"/>
      <c r="E20" s="19"/>
      <c r="F20" s="19"/>
    </row>
    <row r="21" spans="1:6" ht="18" customHeight="1" thickBot="1">
      <c r="A21" s="18" t="s">
        <v>37</v>
      </c>
      <c r="B21" s="20">
        <f>B11+B17+B20</f>
        <v>34305800</v>
      </c>
      <c r="C21" s="20">
        <f>C11+C17+C20</f>
        <v>39480914</v>
      </c>
      <c r="D21" s="46">
        <f>C21/B21*100</f>
        <v>115.085245060602</v>
      </c>
      <c r="E21" s="40">
        <f>C21-B21</f>
        <v>5175114</v>
      </c>
      <c r="F21" s="19"/>
    </row>
    <row r="22" spans="1:6" ht="25.5" customHeight="1" thickBot="1">
      <c r="A22" s="9" t="s">
        <v>39</v>
      </c>
      <c r="B22" s="19"/>
      <c r="C22" s="19"/>
      <c r="D22" s="19"/>
      <c r="E22" s="19"/>
      <c r="F22" s="19"/>
    </row>
    <row r="23" spans="1:6" ht="18" customHeight="1" thickBot="1">
      <c r="A23" s="29" t="s">
        <v>40</v>
      </c>
      <c r="B23" s="19"/>
      <c r="C23" s="19"/>
      <c r="D23" s="19"/>
      <c r="E23" s="19"/>
      <c r="F23" s="19"/>
    </row>
    <row r="24" spans="1:6" ht="18" customHeight="1" thickBot="1">
      <c r="A24" s="29" t="s">
        <v>41</v>
      </c>
      <c r="B24" s="19"/>
      <c r="C24" s="19"/>
      <c r="D24" s="19"/>
      <c r="E24" s="19"/>
      <c r="F24" s="19"/>
    </row>
    <row r="25" spans="1:6" ht="18" customHeight="1" thickBot="1">
      <c r="A25" s="9" t="s">
        <v>36</v>
      </c>
      <c r="B25" s="19"/>
      <c r="C25" s="19"/>
      <c r="D25" s="19"/>
      <c r="E25" s="19"/>
      <c r="F25" s="19"/>
    </row>
    <row r="26" spans="1:6" ht="18" customHeight="1" thickBot="1">
      <c r="A26" s="18" t="s">
        <v>37</v>
      </c>
      <c r="B26" s="20" t="s">
        <v>38</v>
      </c>
      <c r="C26" s="20" t="s">
        <v>38</v>
      </c>
      <c r="D26" s="20" t="s">
        <v>38</v>
      </c>
      <c r="E26" s="20" t="s">
        <v>38</v>
      </c>
      <c r="F26" s="19"/>
    </row>
    <row r="27" spans="1:6" ht="18" customHeight="1" thickBot="1">
      <c r="A27" s="18" t="s">
        <v>42</v>
      </c>
      <c r="B27" s="20">
        <f>B21+B26</f>
        <v>34305800</v>
      </c>
      <c r="C27" s="20">
        <f>C21+C26</f>
        <v>39480914</v>
      </c>
      <c r="D27" s="46">
        <f>C27/B27*100</f>
        <v>115.085245060602</v>
      </c>
      <c r="E27" s="40">
        <f>C27-B27</f>
        <v>5175114</v>
      </c>
      <c r="F27" s="19"/>
    </row>
  </sheetData>
  <sheetProtection/>
  <mergeCells count="4">
    <mergeCell ref="A8:A9"/>
    <mergeCell ref="B8:C8"/>
    <mergeCell ref="D8:E8"/>
    <mergeCell ref="F8:F9"/>
  </mergeCells>
  <printOptions horizontalCentered="1"/>
  <pageMargins left="0.7874015748031497" right="0.7874015748031497" top="0.85" bottom="0.984251968503937" header="0.5118110236220472" footer="0.5118110236220472"/>
  <pageSetup horizontalDpi="600" verticalDpi="600" orientation="landscape" paperSize="9" r:id="rId1"/>
  <headerFooter alignWithMargins="0">
    <oddHeader>&amp;LHiperaktív Alapítvány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D28" sqref="D28"/>
    </sheetView>
  </sheetViews>
  <sheetFormatPr defaultColWidth="9.140625" defaultRowHeight="12.75"/>
  <cols>
    <col min="1" max="1" width="24.7109375" style="0" customWidth="1"/>
    <col min="2" max="2" width="14.7109375" style="0" customWidth="1"/>
    <col min="3" max="3" width="18.140625" style="0" customWidth="1"/>
    <col min="4" max="4" width="19.28125" style="0" bestFit="1" customWidth="1"/>
    <col min="5" max="5" width="5.421875" style="0" bestFit="1" customWidth="1"/>
    <col min="6" max="6" width="17.421875" style="0" customWidth="1"/>
  </cols>
  <sheetData>
    <row r="1" spans="1:6" ht="12.75">
      <c r="A1" s="25"/>
      <c r="D1" s="25"/>
      <c r="E1" s="25"/>
      <c r="F1" s="25" t="s">
        <v>45</v>
      </c>
    </row>
    <row r="2" spans="1:6" ht="12.75">
      <c r="A2" s="2"/>
      <c r="F2" s="25"/>
    </row>
    <row r="3" ht="12.75">
      <c r="A3" s="2"/>
    </row>
    <row r="4" ht="18.75">
      <c r="A4" s="26"/>
    </row>
    <row r="5" spans="1:3" ht="12.75">
      <c r="A5" s="4"/>
      <c r="C5" s="4" t="s">
        <v>0</v>
      </c>
    </row>
    <row r="6" spans="1:3" ht="12.75">
      <c r="A6" s="4"/>
      <c r="C6" s="4" t="s">
        <v>78</v>
      </c>
    </row>
    <row r="7" ht="15.75" thickBot="1">
      <c r="A7" s="1"/>
    </row>
    <row r="8" spans="1:6" ht="25.5" customHeight="1" thickBot="1">
      <c r="A8" s="67" t="s">
        <v>46</v>
      </c>
      <c r="B8" s="69" t="s">
        <v>47</v>
      </c>
      <c r="C8" s="71" t="s">
        <v>48</v>
      </c>
      <c r="D8" s="72"/>
      <c r="E8" s="57" t="s">
        <v>16</v>
      </c>
      <c r="F8" s="58"/>
    </row>
    <row r="9" spans="1:6" ht="13.5" thickBot="1">
      <c r="A9" s="68"/>
      <c r="B9" s="70"/>
      <c r="C9" s="32" t="s">
        <v>9</v>
      </c>
      <c r="D9" s="33" t="s">
        <v>10</v>
      </c>
      <c r="E9" s="28" t="s">
        <v>18</v>
      </c>
      <c r="F9" s="28" t="s">
        <v>30</v>
      </c>
    </row>
    <row r="10" spans="1:6" ht="26.25" customHeight="1" thickBot="1">
      <c r="A10" s="18" t="s">
        <v>49</v>
      </c>
      <c r="B10" s="19"/>
      <c r="C10" s="34">
        <f>SUM(C11:C14)</f>
        <v>29641496</v>
      </c>
      <c r="D10" s="22">
        <f>SUM(D11:D14)</f>
        <v>33444604</v>
      </c>
      <c r="E10" s="28"/>
      <c r="F10" s="34">
        <f>D10-C10</f>
        <v>3803108</v>
      </c>
    </row>
    <row r="11" spans="1:6" ht="26.25" customHeight="1" thickBot="1">
      <c r="A11" s="29" t="s">
        <v>49</v>
      </c>
      <c r="B11" s="12" t="s">
        <v>102</v>
      </c>
      <c r="C11" s="11">
        <v>27235916</v>
      </c>
      <c r="D11" s="16">
        <v>31639024</v>
      </c>
      <c r="E11" s="39">
        <f>D11/C11*100</f>
        <v>116.16655008041587</v>
      </c>
      <c r="F11" s="11">
        <f>D11-C11</f>
        <v>4403108</v>
      </c>
    </row>
    <row r="12" spans="1:6" ht="51.75" thickBot="1">
      <c r="A12" s="29" t="s">
        <v>98</v>
      </c>
      <c r="B12" s="12" t="s">
        <v>99</v>
      </c>
      <c r="C12" s="11">
        <v>1805580</v>
      </c>
      <c r="D12" s="43">
        <v>1805580</v>
      </c>
      <c r="E12" s="39">
        <f>D12/C12*100</f>
        <v>100</v>
      </c>
      <c r="F12" s="11">
        <f>D12-C12</f>
        <v>0</v>
      </c>
    </row>
    <row r="13" spans="1:6" ht="26.25" customHeight="1" thickBot="1">
      <c r="A13" s="29" t="s">
        <v>11</v>
      </c>
      <c r="B13" s="12" t="s">
        <v>97</v>
      </c>
      <c r="C13" s="11">
        <v>600000</v>
      </c>
      <c r="D13" s="43">
        <v>0</v>
      </c>
      <c r="E13" s="17" t="s">
        <v>79</v>
      </c>
      <c r="F13" s="11">
        <f>D13-C13</f>
        <v>-600000</v>
      </c>
    </row>
    <row r="14" spans="1:6" ht="26.25" customHeight="1" thickBot="1">
      <c r="A14" s="9" t="s">
        <v>50</v>
      </c>
      <c r="B14" s="19"/>
      <c r="C14" s="13">
        <v>0</v>
      </c>
      <c r="D14" s="13">
        <v>0</v>
      </c>
      <c r="E14" s="17">
        <v>0</v>
      </c>
      <c r="F14" s="13">
        <v>0</v>
      </c>
    </row>
    <row r="15" spans="1:6" ht="26.25" customHeight="1" thickBot="1">
      <c r="A15" s="18" t="s">
        <v>51</v>
      </c>
      <c r="B15" s="19"/>
      <c r="C15" s="34">
        <f>SUM(C16:C19)</f>
        <v>14548540</v>
      </c>
      <c r="D15" s="41">
        <f>SUM(D16:D19)</f>
        <v>13563000</v>
      </c>
      <c r="E15" s="39">
        <f>D15/C15*100</f>
        <v>93.22584946668188</v>
      </c>
      <c r="F15" s="34">
        <f>SUM(F16:F19)</f>
        <v>-985540</v>
      </c>
    </row>
    <row r="16" spans="1:6" ht="26.25" customHeight="1" thickBot="1">
      <c r="A16" s="29" t="s">
        <v>84</v>
      </c>
      <c r="B16" s="12" t="s">
        <v>103</v>
      </c>
      <c r="C16" s="11">
        <f>8320000+5600000</f>
        <v>13920000</v>
      </c>
      <c r="D16" s="43">
        <v>13563000</v>
      </c>
      <c r="E16" s="39">
        <f>D16/C16*100</f>
        <v>97.4353448275862</v>
      </c>
      <c r="F16" s="11">
        <f>D16-C16</f>
        <v>-357000</v>
      </c>
    </row>
    <row r="17" spans="1:6" ht="26.25" customHeight="1" thickBot="1">
      <c r="A17" s="29" t="s">
        <v>95</v>
      </c>
      <c r="B17" s="12"/>
      <c r="C17" s="43">
        <f>71708+71708+71708+71708+71708</f>
        <v>358540</v>
      </c>
      <c r="D17" s="13">
        <v>0</v>
      </c>
      <c r="E17" s="17" t="s">
        <v>79</v>
      </c>
      <c r="F17" s="11">
        <f>D17-C17</f>
        <v>-358540</v>
      </c>
    </row>
    <row r="18" spans="1:6" ht="26.25" customHeight="1" thickBot="1">
      <c r="A18" s="9" t="s">
        <v>96</v>
      </c>
      <c r="B18" s="19"/>
      <c r="C18" s="13">
        <f>135000+135000</f>
        <v>270000</v>
      </c>
      <c r="D18" s="13">
        <v>0</v>
      </c>
      <c r="E18" s="17" t="s">
        <v>79</v>
      </c>
      <c r="F18" s="11">
        <f>D18-C18</f>
        <v>-270000</v>
      </c>
    </row>
    <row r="19" spans="1:6" ht="26.25" customHeight="1" thickBot="1">
      <c r="A19" s="9" t="s">
        <v>52</v>
      </c>
      <c r="B19" s="19"/>
      <c r="C19" s="13">
        <v>0</v>
      </c>
      <c r="D19" s="13">
        <v>0</v>
      </c>
      <c r="E19" s="17">
        <v>0</v>
      </c>
      <c r="F19" s="13">
        <v>0</v>
      </c>
    </row>
    <row r="20" spans="1:6" ht="26.25" customHeight="1" thickBot="1">
      <c r="A20" s="9" t="s">
        <v>53</v>
      </c>
      <c r="B20" s="19"/>
      <c r="C20" s="13">
        <v>0</v>
      </c>
      <c r="D20" s="13"/>
      <c r="E20" s="17">
        <v>0</v>
      </c>
      <c r="F20" s="13">
        <v>0</v>
      </c>
    </row>
    <row r="21" spans="1:6" ht="26.25" customHeight="1" thickBot="1">
      <c r="A21" s="9" t="s">
        <v>54</v>
      </c>
      <c r="B21" s="19"/>
      <c r="C21" s="13">
        <v>0</v>
      </c>
      <c r="D21" s="13">
        <v>0</v>
      </c>
      <c r="E21" s="17">
        <v>0</v>
      </c>
      <c r="F21" s="13">
        <v>0</v>
      </c>
    </row>
    <row r="22" spans="1:6" ht="26.25" customHeight="1" thickBot="1">
      <c r="A22" s="9" t="s">
        <v>55</v>
      </c>
      <c r="B22" s="19"/>
      <c r="C22" s="13">
        <v>0</v>
      </c>
      <c r="D22" s="13">
        <v>0</v>
      </c>
      <c r="E22" s="17">
        <v>0</v>
      </c>
      <c r="F22" s="13">
        <v>0</v>
      </c>
    </row>
    <row r="23" spans="1:6" ht="26.25" customHeight="1" thickBot="1">
      <c r="A23" s="9" t="s">
        <v>56</v>
      </c>
      <c r="B23" s="19"/>
      <c r="C23" s="13">
        <v>0</v>
      </c>
      <c r="D23" s="13">
        <v>0</v>
      </c>
      <c r="E23" s="17">
        <v>0</v>
      </c>
      <c r="F23" s="13">
        <v>0</v>
      </c>
    </row>
    <row r="24" spans="1:6" ht="26.25" customHeight="1" thickBot="1">
      <c r="A24" s="9" t="s">
        <v>57</v>
      </c>
      <c r="B24" s="19"/>
      <c r="C24" s="13">
        <v>0</v>
      </c>
      <c r="D24" s="13">
        <v>0</v>
      </c>
      <c r="E24" s="17">
        <v>0</v>
      </c>
      <c r="F24" s="13">
        <v>0</v>
      </c>
    </row>
    <row r="25" spans="1:6" ht="26.25" customHeight="1" thickBot="1">
      <c r="A25" s="9" t="s">
        <v>58</v>
      </c>
      <c r="B25" s="19"/>
      <c r="C25" s="13">
        <v>197096</v>
      </c>
      <c r="D25" s="13">
        <v>843815</v>
      </c>
      <c r="E25" s="39">
        <f>D25/C25*100</f>
        <v>428.1238584243211</v>
      </c>
      <c r="F25" s="13">
        <f>D25-C25</f>
        <v>646719</v>
      </c>
    </row>
    <row r="26" spans="1:6" ht="26.25" customHeight="1" thickBot="1">
      <c r="A26" s="9" t="s">
        <v>59</v>
      </c>
      <c r="B26" s="19"/>
      <c r="C26" s="13">
        <v>0</v>
      </c>
      <c r="D26" s="13">
        <v>0</v>
      </c>
      <c r="E26" s="17">
        <v>0</v>
      </c>
      <c r="F26" s="13">
        <v>0</v>
      </c>
    </row>
    <row r="27" spans="1:6" ht="26.25" customHeight="1" thickBot="1">
      <c r="A27" s="9" t="s">
        <v>23</v>
      </c>
      <c r="B27" s="12"/>
      <c r="C27" s="11"/>
      <c r="D27" s="13">
        <v>0</v>
      </c>
      <c r="E27" s="17">
        <v>0</v>
      </c>
      <c r="F27" s="11">
        <v>0</v>
      </c>
    </row>
    <row r="28" spans="1:6" ht="26.25" customHeight="1" thickBot="1">
      <c r="A28" s="18" t="s">
        <v>37</v>
      </c>
      <c r="B28" s="19"/>
      <c r="C28" s="35">
        <f>C10+C15+C25</f>
        <v>44387132</v>
      </c>
      <c r="D28" s="35">
        <f>D10+D15+D20+D25</f>
        <v>47851419</v>
      </c>
      <c r="E28" s="42">
        <f>D28/C28*100</f>
        <v>107.8047101578899</v>
      </c>
      <c r="F28" s="44">
        <f>D28-C28</f>
        <v>3464287</v>
      </c>
    </row>
  </sheetData>
  <sheetProtection/>
  <mergeCells count="4">
    <mergeCell ref="A8:A9"/>
    <mergeCell ref="B8:B9"/>
    <mergeCell ref="C8:D8"/>
    <mergeCell ref="E8:F8"/>
  </mergeCells>
  <printOptions horizontalCentered="1"/>
  <pageMargins left="0.23" right="0.25" top="0.984251968503937" bottom="0.984251968503937" header="0.5118110236220472" footer="0.5118110236220472"/>
  <pageSetup horizontalDpi="600" verticalDpi="600" orientation="portrait" paperSize="9" r:id="rId1"/>
  <headerFooter alignWithMargins="0">
    <oddHeader>&amp;LHiperaktív Alapítvány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26.57421875" style="0" customWidth="1"/>
    <col min="2" max="3" width="12.7109375" style="0" customWidth="1"/>
    <col min="5" max="6" width="12.7109375" style="0" customWidth="1"/>
  </cols>
  <sheetData>
    <row r="1" ht="17.25">
      <c r="A1" s="30"/>
    </row>
    <row r="2" spans="1:6" ht="12.75">
      <c r="A2" s="25"/>
      <c r="F2" s="25" t="s">
        <v>60</v>
      </c>
    </row>
    <row r="3" ht="12.75">
      <c r="A3" s="2"/>
    </row>
    <row r="4" ht="15.75">
      <c r="A4" s="3"/>
    </row>
    <row r="5" spans="1:3" ht="12.75">
      <c r="A5" s="4"/>
      <c r="C5" s="4" t="s">
        <v>0</v>
      </c>
    </row>
    <row r="6" spans="1:3" ht="12.75">
      <c r="A6" s="4"/>
      <c r="C6" s="4" t="s">
        <v>80</v>
      </c>
    </row>
    <row r="7" ht="12.75">
      <c r="A7" s="36"/>
    </row>
    <row r="8" ht="12.75">
      <c r="A8" s="2"/>
    </row>
    <row r="9" ht="12.75">
      <c r="A9" s="2"/>
    </row>
    <row r="10" ht="12.75">
      <c r="A10" s="2"/>
    </row>
    <row r="11" ht="13.5" thickBot="1">
      <c r="A11" s="2"/>
    </row>
    <row r="12" spans="1:6" ht="13.5" thickBot="1">
      <c r="A12" s="73" t="s">
        <v>46</v>
      </c>
      <c r="B12" s="75" t="s">
        <v>28</v>
      </c>
      <c r="C12" s="76"/>
      <c r="D12" s="57" t="s">
        <v>29</v>
      </c>
      <c r="E12" s="58"/>
      <c r="F12" s="63" t="s">
        <v>17</v>
      </c>
    </row>
    <row r="13" spans="1:6" ht="13.5" thickBot="1">
      <c r="A13" s="74"/>
      <c r="B13" s="32" t="s">
        <v>9</v>
      </c>
      <c r="C13" s="37" t="s">
        <v>61</v>
      </c>
      <c r="D13" s="28" t="s">
        <v>18</v>
      </c>
      <c r="E13" s="28" t="s">
        <v>30</v>
      </c>
      <c r="F13" s="64"/>
    </row>
    <row r="14" spans="1:6" ht="26.25" customHeight="1" thickBot="1">
      <c r="A14" s="18" t="s">
        <v>62</v>
      </c>
      <c r="B14" s="40">
        <v>0</v>
      </c>
      <c r="C14" s="40">
        <v>0</v>
      </c>
      <c r="D14" s="28" t="s">
        <v>63</v>
      </c>
      <c r="E14" s="20">
        <v>0</v>
      </c>
      <c r="F14" s="19"/>
    </row>
    <row r="15" spans="1:6" ht="26.25" customHeight="1" thickBot="1">
      <c r="A15" s="9" t="s">
        <v>64</v>
      </c>
      <c r="B15" s="12">
        <v>0</v>
      </c>
      <c r="C15" s="12">
        <v>0</v>
      </c>
      <c r="D15" s="17" t="s">
        <v>63</v>
      </c>
      <c r="E15" s="13">
        <v>0</v>
      </c>
      <c r="F15" s="19"/>
    </row>
    <row r="16" spans="1:6" ht="26.25" customHeight="1" thickBot="1">
      <c r="A16" s="29" t="s">
        <v>65</v>
      </c>
      <c r="B16" s="12">
        <v>0</v>
      </c>
      <c r="C16" s="12">
        <v>0</v>
      </c>
      <c r="D16" s="17" t="s">
        <v>63</v>
      </c>
      <c r="E16" s="13">
        <v>0</v>
      </c>
      <c r="F16" s="19"/>
    </row>
    <row r="17" spans="1:6" ht="26.25" customHeight="1" thickBot="1">
      <c r="A17" s="29" t="s">
        <v>66</v>
      </c>
      <c r="B17" s="12">
        <v>0</v>
      </c>
      <c r="C17" s="12">
        <v>0</v>
      </c>
      <c r="D17" s="17" t="s">
        <v>63</v>
      </c>
      <c r="E17" s="13">
        <v>0</v>
      </c>
      <c r="F17" s="19"/>
    </row>
    <row r="18" spans="1:6" ht="26.25" customHeight="1" thickBot="1">
      <c r="A18" s="9" t="s">
        <v>67</v>
      </c>
      <c r="B18" s="12">
        <v>0</v>
      </c>
      <c r="C18" s="12">
        <v>0</v>
      </c>
      <c r="D18" s="17" t="s">
        <v>63</v>
      </c>
      <c r="E18" s="13">
        <v>0</v>
      </c>
      <c r="F18" s="19"/>
    </row>
    <row r="19" spans="1:6" ht="26.25" customHeight="1" thickBot="1">
      <c r="A19" s="18" t="s">
        <v>68</v>
      </c>
      <c r="B19" s="40">
        <v>0</v>
      </c>
      <c r="C19" s="40">
        <v>0</v>
      </c>
      <c r="D19" s="28" t="s">
        <v>63</v>
      </c>
      <c r="E19" s="20">
        <v>0</v>
      </c>
      <c r="F19" s="19"/>
    </row>
    <row r="20" spans="1:6" ht="26.25" customHeight="1" thickBot="1">
      <c r="A20" s="18" t="s">
        <v>69</v>
      </c>
      <c r="B20" s="41">
        <v>0</v>
      </c>
      <c r="C20" s="41">
        <v>0</v>
      </c>
      <c r="D20" s="28" t="s">
        <v>63</v>
      </c>
      <c r="E20" s="41">
        <v>0</v>
      </c>
      <c r="F20" s="19"/>
    </row>
    <row r="21" spans="1:6" ht="26.25" customHeight="1" thickBot="1">
      <c r="A21" s="18" t="s">
        <v>70</v>
      </c>
      <c r="B21" s="40">
        <v>0</v>
      </c>
      <c r="C21" s="40">
        <v>0</v>
      </c>
      <c r="D21" s="28" t="s">
        <v>63</v>
      </c>
      <c r="E21" s="40">
        <v>0</v>
      </c>
      <c r="F21" s="19"/>
    </row>
    <row r="22" spans="1:6" ht="26.25" customHeight="1" thickBot="1">
      <c r="A22" s="29" t="s">
        <v>71</v>
      </c>
      <c r="B22" s="12">
        <v>0</v>
      </c>
      <c r="C22" s="12">
        <v>0</v>
      </c>
      <c r="D22" s="17" t="s">
        <v>63</v>
      </c>
      <c r="E22" s="12">
        <v>0</v>
      </c>
      <c r="F22" s="19"/>
    </row>
    <row r="23" spans="1:6" ht="26.25" customHeight="1" thickBot="1">
      <c r="A23" s="18" t="s">
        <v>36</v>
      </c>
      <c r="B23" s="40">
        <v>0</v>
      </c>
      <c r="C23" s="40">
        <v>0</v>
      </c>
      <c r="D23" s="28" t="s">
        <v>63</v>
      </c>
      <c r="E23" s="40">
        <v>0</v>
      </c>
      <c r="F23" s="19"/>
    </row>
    <row r="24" spans="1:6" ht="26.25" customHeight="1" thickBot="1">
      <c r="A24" s="18" t="s">
        <v>37</v>
      </c>
      <c r="B24" s="41">
        <v>0</v>
      </c>
      <c r="C24" s="41">
        <v>0</v>
      </c>
      <c r="D24" s="28" t="s">
        <v>63</v>
      </c>
      <c r="E24" s="41">
        <v>0</v>
      </c>
      <c r="F24" s="19"/>
    </row>
    <row r="25" ht="12.75">
      <c r="A25" s="38" t="s">
        <v>72</v>
      </c>
    </row>
  </sheetData>
  <sheetProtection/>
  <mergeCells count="4">
    <mergeCell ref="A12:A13"/>
    <mergeCell ref="B12:C12"/>
    <mergeCell ref="D12:E12"/>
    <mergeCell ref="F12:F13"/>
  </mergeCells>
  <printOptions horizontalCentered="1"/>
  <pageMargins left="0.7874015748031497" right="0.7874015748031497" top="1.37" bottom="0.984251968503937" header="0.81" footer="0.5118110236220472"/>
  <pageSetup horizontalDpi="600" verticalDpi="600" orientation="portrait" paperSize="9" r:id="rId1"/>
  <headerFooter alignWithMargins="0">
    <oddHeader>&amp;LHiperaktív Alapítvány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Kozma Sarolta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Kozma Sarolta</dc:creator>
  <cp:keywords/>
  <dc:description/>
  <cp:lastModifiedBy>Kovács Péter.</cp:lastModifiedBy>
  <cp:lastPrinted>2012-07-16T13:29:52Z</cp:lastPrinted>
  <dcterms:created xsi:type="dcterms:W3CDTF">2012-06-27T09:54:53Z</dcterms:created>
  <dcterms:modified xsi:type="dcterms:W3CDTF">2012-07-25T16:27:03Z</dcterms:modified>
  <cp:category/>
  <cp:version/>
  <cp:contentType/>
  <cp:contentStatus/>
</cp:coreProperties>
</file>